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iunie 2022\Anexa 15 - Grafice de circulatie\"/>
    </mc:Choice>
  </mc:AlternateContent>
  <xr:revisionPtr revIDLastSave="0" documentId="13_ncr:1_{EF2FFD6E-0666-4522-B8F2-9D4EBFBDE80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bk9r0TQAo21RaSFncbumyDLaNng=="/>
    </ext>
  </extLst>
</workbook>
</file>

<file path=xl/calcChain.xml><?xml version="1.0" encoding="utf-8"?>
<calcChain xmlns="http://schemas.openxmlformats.org/spreadsheetml/2006/main">
  <c r="O17" i="1" l="1"/>
  <c r="B31" i="1" s="1"/>
  <c r="B17" i="1" l="1"/>
  <c r="C17" i="1"/>
  <c r="C18" i="1" s="1"/>
  <c r="D17" i="1"/>
  <c r="D18" i="1" s="1"/>
  <c r="R17" i="1"/>
  <c r="O18" i="1"/>
  <c r="A31" i="1"/>
  <c r="A32" i="1" s="1"/>
  <c r="A17" i="1"/>
  <c r="A18" i="1" s="1"/>
  <c r="E17" i="1"/>
  <c r="E18" i="1" s="1"/>
  <c r="S17" i="1"/>
  <c r="O19" i="1" l="1"/>
  <c r="A33" i="1" s="1"/>
  <c r="R18" i="1"/>
  <c r="S18" i="1"/>
  <c r="B18" i="1"/>
  <c r="B19" i="1" s="1"/>
  <c r="A19" i="1"/>
  <c r="D19" i="1"/>
  <c r="E19" i="1"/>
  <c r="B32" i="1"/>
  <c r="B33" i="1" s="1"/>
  <c r="R19" i="1" l="1"/>
  <c r="O20" i="1"/>
  <c r="S19" i="1"/>
  <c r="C19" i="1"/>
  <c r="C20" i="1" s="1"/>
  <c r="S20" i="1" l="1"/>
  <c r="O21" i="1"/>
  <c r="R20" i="1"/>
  <c r="A34" i="1"/>
  <c r="E20" i="1"/>
  <c r="B34" i="1"/>
  <c r="B35" i="1" s="1"/>
  <c r="A20" i="1"/>
  <c r="D20" i="1"/>
  <c r="B20" i="1"/>
  <c r="B21" i="1" s="1"/>
  <c r="S21" i="1" l="1"/>
  <c r="R21" i="1"/>
  <c r="O22" i="1"/>
  <c r="B36" i="1" s="1"/>
  <c r="E21" i="1"/>
  <c r="E22" i="1" s="1"/>
  <c r="A21" i="1"/>
  <c r="A22" i="1" s="1"/>
  <c r="B22" i="1"/>
  <c r="D21" i="1"/>
  <c r="D22" i="1" s="1"/>
  <c r="A35" i="1"/>
  <c r="A36" i="1" s="1"/>
  <c r="C21" i="1"/>
  <c r="C22" i="1" s="1"/>
  <c r="S22" i="1" l="1"/>
  <c r="L21" i="1"/>
  <c r="L20" i="1" s="1"/>
  <c r="L19" i="1" s="1"/>
  <c r="L18" i="1" s="1"/>
  <c r="L17" i="1" s="1"/>
  <c r="L16" i="1" s="1"/>
  <c r="I35" i="1"/>
  <c r="I34" i="1" s="1"/>
  <c r="I33" i="1" s="1"/>
  <c r="I32" i="1" s="1"/>
  <c r="I31" i="1" s="1"/>
  <c r="I30" i="1" s="1"/>
  <c r="M21" i="1"/>
  <c r="M20" i="1" s="1"/>
  <c r="M19" i="1" s="1"/>
  <c r="M18" i="1" s="1"/>
  <c r="M17" i="1" s="1"/>
  <c r="M16" i="1" s="1"/>
  <c r="R22" i="1"/>
  <c r="K21" i="1"/>
  <c r="K20" i="1" s="1"/>
  <c r="K19" i="1" s="1"/>
  <c r="K18" i="1" s="1"/>
  <c r="K17" i="1" s="1"/>
  <c r="K16" i="1" s="1"/>
  <c r="I21" i="1"/>
  <c r="I20" i="1" s="1"/>
  <c r="I19" i="1" s="1"/>
  <c r="I18" i="1" s="1"/>
  <c r="I17" i="1" s="1"/>
  <c r="I16" i="1" s="1"/>
  <c r="J35" i="1"/>
  <c r="J34" i="1" s="1"/>
  <c r="J33" i="1" s="1"/>
  <c r="J32" i="1" s="1"/>
  <c r="J31" i="1" s="1"/>
  <c r="J30" i="1" s="1"/>
  <c r="J21" i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<sst xmlns="http://schemas.openxmlformats.org/spreadsheetml/2006/main" count="127" uniqueCount="62">
  <si>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</si>
  <si>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</si>
  <si>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</si>
  <si>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</si>
  <si>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</si>
  <si>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</si>
  <si>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</si>
  <si>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</si>
  <si>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</si>
  <si>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</si>
  <si>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</si>
  <si>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</si>
  <si>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</si>
  <si>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</si>
  <si>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</si>
  <si>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</si>
  <si>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</si>
  <si>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</si>
  <si>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</si>
  <si>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</si>
  <si>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</si>
  <si>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</si>
  <si>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</si>
  <si>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</si>
  <si>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</si>
  <si>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</si>
  <si>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</si>
  <si>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Bughea Bai</t>
  </si>
  <si>
    <t xml:space="preserve">     Cod traseu: </t>
  </si>
  <si>
    <t>006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</si>
  <si>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</si>
  <si>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</si>
  <si>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</si>
  <si>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</si>
  <si>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</si>
  <si>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</si>
  <si>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</si>
  <si>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</si>
  <si>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</si>
  <si>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</si>
  <si>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</si>
  <si>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</si>
  <si>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</si>
  <si>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</si>
  <si>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</si>
  <si>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</si>
  <si>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</si>
  <si>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</si>
  <si>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Campulung Autogara Montana</t>
  </si>
  <si>
    <t>S</t>
  </si>
  <si>
    <t>Campulung Bloc Turn</t>
  </si>
  <si>
    <t>Campulung Grui</t>
  </si>
  <si>
    <t>Bughea de Sus Saini</t>
  </si>
  <si>
    <t>Bughea de Sus Magazin Central</t>
  </si>
  <si>
    <t>1</t>
  </si>
  <si>
    <t>Bughea Bai</t>
  </si>
  <si>
    <t>1=5</t>
  </si>
  <si>
    <t>1=7</t>
  </si>
  <si>
    <t>C6</t>
  </si>
  <si>
    <t>C7</t>
  </si>
  <si>
    <t>EMITENT,</t>
  </si>
  <si>
    <t>Campulung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</si>
</sst>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20" fontId="2" fillId="0" borderId="18" xfId="0" applyNumberFormat="1" applyFont="1" applyBorder="1"/>
    <xf numFmtId="20" fontId="2" fillId="0" borderId="19" xfId="0" applyNumberFormat="1" applyFont="1" applyBorder="1"/>
    <xf numFmtId="0" fontId="9" fillId="0" borderId="0" xfId="0" applyFont="1"/>
    <xf numFmtId="0" fontId="10" fillId="0" borderId="0" xfId="0" applyFont="1"/>
    <xf numFmtId="0" fontId="1" fillId="0" borderId="18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7"/>
  <sheetViews>
    <sheetView tabSelected="1" workbookViewId="0">
      <selection activeCell="I1" sqref="I1:M1048576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4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6" t="s">
        <v>24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7"/>
      <c r="B9" s="65"/>
      <c r="C9" s="65"/>
      <c r="D9" s="65"/>
      <c r="E9" s="65"/>
      <c r="F9" s="65"/>
      <c r="G9" s="65"/>
      <c r="H9" s="65"/>
      <c r="I9" s="12"/>
      <c r="J9" s="12"/>
      <c r="K9" s="13"/>
      <c r="L9" s="13"/>
      <c r="M9" s="13"/>
    </row>
    <row r="10" spans="1:28" ht="12.75" customHeight="1" x14ac:dyDescent="0.3">
      <c r="A10" s="67" t="s">
        <v>27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8" ht="12.75" customHeight="1" x14ac:dyDescent="0.3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8" t="s">
        <v>30</v>
      </c>
      <c r="B12" s="69"/>
      <c r="C12" s="69"/>
      <c r="D12" s="69"/>
      <c r="E12" s="69"/>
      <c r="F12" s="15" t="s">
        <v>31</v>
      </c>
      <c r="G12" s="16" t="s">
        <v>32</v>
      </c>
      <c r="H12" s="16" t="s">
        <v>33</v>
      </c>
      <c r="I12" s="70" t="s">
        <v>34</v>
      </c>
      <c r="J12" s="71"/>
      <c r="K12" s="71"/>
      <c r="L12" s="71"/>
      <c r="M12" s="7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0" t="s">
        <v>35</v>
      </c>
      <c r="B13" s="71"/>
      <c r="C13" s="71"/>
      <c r="D13" s="71"/>
      <c r="E13" s="72"/>
      <c r="F13" s="18"/>
      <c r="G13" s="19" t="s">
        <v>36</v>
      </c>
      <c r="H13" s="20" t="s">
        <v>37</v>
      </c>
      <c r="I13" s="70" t="s">
        <v>35</v>
      </c>
      <c r="J13" s="71"/>
      <c r="K13" s="71"/>
      <c r="L13" s="71"/>
      <c r="M13" s="72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0.28125</v>
      </c>
      <c r="B16" s="32">
        <v>0.34375</v>
      </c>
      <c r="C16" s="32">
        <v>0.4375</v>
      </c>
      <c r="D16" s="32">
        <v>0.52083333333333337</v>
      </c>
      <c r="E16" s="32">
        <v>0.60416666666666663</v>
      </c>
      <c r="F16" s="33">
        <v>0</v>
      </c>
      <c r="G16" s="33">
        <v>0</v>
      </c>
      <c r="H16" s="34" t="s">
        <v>47</v>
      </c>
      <c r="I16" s="35">
        <f t="shared" ref="I16:M16" si="0">I17+TIME(0,0,(3600*($O17-$O16)/(INDEX($T$5:$AB$6,MATCH(I$15,$S$5:$S$6,0),MATCH(CONCATENATE($P17,$Q17),$T$4:$AB$4,0)))+$T$8))</f>
        <v>0.32215277777777779</v>
      </c>
      <c r="J16" s="35">
        <f t="shared" si="0"/>
        <v>0.36381944444444447</v>
      </c>
      <c r="K16" s="35">
        <f t="shared" si="0"/>
        <v>0.45756944444444447</v>
      </c>
      <c r="L16" s="35">
        <f t="shared" si="0"/>
        <v>0.54090277777777773</v>
      </c>
      <c r="M16" s="36">
        <f t="shared" si="0"/>
        <v>0.64506944444444436</v>
      </c>
      <c r="O16" s="5">
        <v>0</v>
      </c>
      <c r="P16" s="37"/>
      <c r="Q16" s="37"/>
      <c r="R16" s="38"/>
    </row>
    <row r="17" spans="1:23" ht="13.5" customHeight="1" x14ac:dyDescent="0.3">
      <c r="A17" s="39">
        <f t="shared" ref="A17:E17" si="1">A16+TIME(0,0,(3600*($O17-$O16)/(INDEX($T$5:$AB$6,MATCH(A$15,$S$5:$S$6,0),MATCH(CONCATENATE($P17,$Q17),$T$4:$AB$4,0)))+$T$8))</f>
        <v>0.2829976851851852</v>
      </c>
      <c r="B17" s="40">
        <f t="shared" si="1"/>
        <v>0.3454976851851852</v>
      </c>
      <c r="C17" s="40">
        <f t="shared" si="1"/>
        <v>0.4392476851851852</v>
      </c>
      <c r="D17" s="40">
        <f t="shared" si="1"/>
        <v>0.52258101851851857</v>
      </c>
      <c r="E17" s="40">
        <f t="shared" si="1"/>
        <v>0.60591435185185183</v>
      </c>
      <c r="F17" s="41">
        <v>1.3</v>
      </c>
      <c r="G17" s="41">
        <v>1</v>
      </c>
      <c r="H17" s="63" t="s">
        <v>61</v>
      </c>
      <c r="I17" s="40">
        <f t="shared" ref="I17:M17" si="2">I18+TIME(0,0,(3600*($O18-$O17)/(INDEX($T$5:$AB$6,MATCH(I$15,$S$5:$S$6,0),MATCH(CONCATENATE($P18,$Q18),$T$4:$AB$4,0)))+$T$8))</f>
        <v>0.32040509259259259</v>
      </c>
      <c r="J17" s="40">
        <f t="shared" si="2"/>
        <v>0.36207175925925927</v>
      </c>
      <c r="K17" s="40">
        <f t="shared" si="2"/>
        <v>0.45582175925925927</v>
      </c>
      <c r="L17" s="40">
        <f t="shared" si="2"/>
        <v>0.53915509259259253</v>
      </c>
      <c r="M17" s="42">
        <f t="shared" si="2"/>
        <v>0.64332175925925916</v>
      </c>
      <c r="O17" s="5">
        <f t="shared" ref="O17:O22" si="3">O16+F17</f>
        <v>1.3</v>
      </c>
      <c r="P17" s="8">
        <v>1</v>
      </c>
      <c r="Q17" s="43" t="s">
        <v>49</v>
      </c>
      <c r="R17" s="44">
        <f t="shared" ref="R17:S17" si="4">TIME(0,0,(3600*($O17-$O16)/(INDEX($T$5:$AB$6,MATCH(R$15,$S$5:$S$6,0),MATCH((CONCATENATE($P17,$Q17)),$T$4:$AB$4,0)))))</f>
        <v>1.0763888888888889E-3</v>
      </c>
      <c r="S17" s="44">
        <f t="shared" si="4"/>
        <v>1.3541666666666667E-3</v>
      </c>
      <c r="T17" s="1"/>
      <c r="U17" s="45"/>
      <c r="V17" s="1"/>
      <c r="W17" s="1"/>
    </row>
    <row r="18" spans="1:23" ht="13.5" customHeight="1" x14ac:dyDescent="0.3">
      <c r="A18" s="39">
        <f t="shared" ref="A18:E18" si="5">A17+TIME(0,0,(3600*($O18-$O17)/(INDEX($T$5:$AB$6,MATCH(A$15,$S$5:$S$6,0),MATCH(CONCATENATE($P18,$Q18),$T$4:$AB$4,0)))+$T$8))</f>
        <v>0.28422453703703704</v>
      </c>
      <c r="B18" s="40">
        <f t="shared" si="5"/>
        <v>0.34672453703703704</v>
      </c>
      <c r="C18" s="40">
        <f t="shared" si="5"/>
        <v>0.44047453703703704</v>
      </c>
      <c r="D18" s="40">
        <f t="shared" si="5"/>
        <v>0.52380787037037047</v>
      </c>
      <c r="E18" s="40">
        <f t="shared" si="5"/>
        <v>0.60714120370370372</v>
      </c>
      <c r="F18" s="41">
        <v>0.8</v>
      </c>
      <c r="G18" s="41">
        <v>2</v>
      </c>
      <c r="H18" s="46" t="s">
        <v>50</v>
      </c>
      <c r="I18" s="40">
        <f t="shared" ref="I18:M18" si="6">I19+TIME(0,0,(3600*($O19-$O18)/(INDEX($T$5:$AB$6,MATCH(I$15,$S$5:$S$6,0),MATCH(CONCATENATE($P19,$Q19),$T$4:$AB$4,0)))+$T$8))</f>
        <v>0.31917824074074075</v>
      </c>
      <c r="J18" s="40">
        <f t="shared" si="6"/>
        <v>0.36084490740740743</v>
      </c>
      <c r="K18" s="40">
        <f t="shared" si="6"/>
        <v>0.45459490740740743</v>
      </c>
      <c r="L18" s="40">
        <f t="shared" si="6"/>
        <v>0.53792824074074064</v>
      </c>
      <c r="M18" s="42">
        <f t="shared" si="6"/>
        <v>0.64209490740740727</v>
      </c>
      <c r="O18" s="5">
        <f t="shared" si="3"/>
        <v>2.1</v>
      </c>
      <c r="P18" s="8">
        <v>1</v>
      </c>
      <c r="Q18" s="43" t="s">
        <v>49</v>
      </c>
      <c r="R18" s="44">
        <f t="shared" ref="R18:S18" si="7">TIME(0,0,(3600*($O18-$O17)/(INDEX($T$5:$AB$6,MATCH(R$15,$S$5:$S$6,0),MATCH((CONCATENATE($P18,$Q18)),$T$4:$AB$4,0)))))</f>
        <v>6.5972222222222213E-4</v>
      </c>
      <c r="S18" s="44">
        <f t="shared" si="7"/>
        <v>8.3333333333333339E-4</v>
      </c>
      <c r="T18" s="1"/>
      <c r="U18" s="45"/>
      <c r="V18" s="1"/>
      <c r="W18" s="1"/>
    </row>
    <row r="19" spans="1:23" ht="13.5" customHeight="1" x14ac:dyDescent="0.3">
      <c r="A19" s="39">
        <f t="shared" ref="A19:E19" si="8">A18+TIME(0,0,(3600*($O19-$O18)/(INDEX($T$5:$AB$6,MATCH(A$15,$S$5:$S$6,0),MATCH(CONCATENATE($P19,$Q19),$T$4:$AB$4,0)))+$T$8))</f>
        <v>0.28628472222222223</v>
      </c>
      <c r="B19" s="40">
        <f t="shared" si="8"/>
        <v>0.34878472222222223</v>
      </c>
      <c r="C19" s="40">
        <f t="shared" si="8"/>
        <v>0.44253472222222223</v>
      </c>
      <c r="D19" s="40">
        <f t="shared" si="8"/>
        <v>0.5258680555555556</v>
      </c>
      <c r="E19" s="40">
        <f t="shared" si="8"/>
        <v>0.60920138888888886</v>
      </c>
      <c r="F19" s="41">
        <v>1.6</v>
      </c>
      <c r="G19" s="41">
        <v>3</v>
      </c>
      <c r="H19" s="46" t="s">
        <v>51</v>
      </c>
      <c r="I19" s="40">
        <f t="shared" ref="I19:M19" si="9">I20+TIME(0,0,(3600*($O20-$O19)/(INDEX($T$5:$AB$6,MATCH(I$15,$S$5:$S$6,0),MATCH(CONCATENATE($P20,$Q20),$T$4:$AB$4,0)))+$T$8))</f>
        <v>0.31711805555555556</v>
      </c>
      <c r="J19" s="40">
        <f t="shared" si="9"/>
        <v>0.35878472222222224</v>
      </c>
      <c r="K19" s="40">
        <f t="shared" si="9"/>
        <v>0.45253472222222224</v>
      </c>
      <c r="L19" s="40">
        <f t="shared" si="9"/>
        <v>0.5358680555555555</v>
      </c>
      <c r="M19" s="42">
        <f t="shared" si="9"/>
        <v>0.64003472222222213</v>
      </c>
      <c r="O19" s="5">
        <f t="shared" si="3"/>
        <v>3.7</v>
      </c>
      <c r="P19" s="8">
        <v>1</v>
      </c>
      <c r="Q19" s="43" t="s">
        <v>49</v>
      </c>
      <c r="R19" s="44">
        <f t="shared" ref="R19:S19" si="10">TIME(0,0,(3600*($O19-$O18)/(INDEX($T$5:$AB$6,MATCH(R$15,$S$5:$S$6,0),MATCH((CONCATENATE($P19,$Q19)),$T$4:$AB$4,0)))))</f>
        <v>1.3310185185185187E-3</v>
      </c>
      <c r="S19" s="44">
        <f t="shared" si="10"/>
        <v>1.6666666666666668E-3</v>
      </c>
      <c r="T19" s="1"/>
      <c r="U19" s="45"/>
      <c r="V19" s="1"/>
      <c r="W19" s="1"/>
    </row>
    <row r="20" spans="1:23" ht="13.5" customHeight="1" x14ac:dyDescent="0.3">
      <c r="A20" s="39">
        <f t="shared" ref="A20:E20" si="11">A19+TIME(0,0,(3600*($O20-$O19)/(INDEX($T$5:$AB$6,MATCH(A$15,$S$5:$S$6,0),MATCH(CONCATENATE($P20,$Q20),$T$4:$AB$4,0)))+$T$8))</f>
        <v>0.28855324074074074</v>
      </c>
      <c r="B20" s="40">
        <f t="shared" si="11"/>
        <v>0.35105324074074074</v>
      </c>
      <c r="C20" s="40">
        <f t="shared" si="11"/>
        <v>0.44480324074074074</v>
      </c>
      <c r="D20" s="40">
        <f t="shared" si="11"/>
        <v>0.52813657407407411</v>
      </c>
      <c r="E20" s="40">
        <f t="shared" si="11"/>
        <v>0.61146990740740736</v>
      </c>
      <c r="F20" s="41">
        <v>1.8</v>
      </c>
      <c r="G20" s="41">
        <v>4</v>
      </c>
      <c r="H20" s="46" t="s">
        <v>52</v>
      </c>
      <c r="I20" s="40">
        <f t="shared" ref="I20:M20" si="12">I21+TIME(0,0,(3600*($O21-$O20)/(INDEX($T$5:$AB$6,MATCH(I$15,$S$5:$S$6,0),MATCH(CONCATENATE($P21,$Q21),$T$4:$AB$4,0)))+$T$8))</f>
        <v>0.31484953703703705</v>
      </c>
      <c r="J20" s="40">
        <f t="shared" si="12"/>
        <v>0.35651620370370374</v>
      </c>
      <c r="K20" s="40">
        <f t="shared" si="12"/>
        <v>0.45026620370370374</v>
      </c>
      <c r="L20" s="40">
        <f t="shared" si="12"/>
        <v>0.533599537037037</v>
      </c>
      <c r="M20" s="42">
        <f t="shared" si="12"/>
        <v>0.63776620370370363</v>
      </c>
      <c r="O20" s="5">
        <f t="shared" si="3"/>
        <v>5.5</v>
      </c>
      <c r="P20" s="8">
        <v>1</v>
      </c>
      <c r="Q20" s="43" t="s">
        <v>49</v>
      </c>
      <c r="R20" s="44">
        <f t="shared" ref="R20:S20" si="13">TIME(0,0,(3600*($O20-$O19)/(INDEX($T$5:$AB$6,MATCH(R$15,$S$5:$S$6,0),MATCH((CONCATENATE($P20,$Q20)),$T$4:$AB$4,0)))))</f>
        <v>1.4930555555555556E-3</v>
      </c>
      <c r="S20" s="44">
        <f t="shared" si="13"/>
        <v>1.8750000000000001E-3</v>
      </c>
      <c r="T20" s="1"/>
      <c r="U20" s="45"/>
      <c r="V20" s="1"/>
      <c r="W20" s="1"/>
    </row>
    <row r="21" spans="1:23" ht="13.5" customHeight="1" x14ac:dyDescent="0.3">
      <c r="A21" s="39">
        <f t="shared" ref="A21:E21" si="14">A20+TIME(0,0,(3600*($O21-$O20)/(INDEX($T$5:$AB$6,MATCH(A$15,$S$5:$S$6,0),MATCH(CONCATENATE($P21,$Q21),$T$4:$AB$4,0)))+$T$8))</f>
        <v>0.28988425925925926</v>
      </c>
      <c r="B21" s="40">
        <f t="shared" si="14"/>
        <v>0.35238425925925926</v>
      </c>
      <c r="C21" s="40">
        <f t="shared" si="14"/>
        <v>0.44613425925925926</v>
      </c>
      <c r="D21" s="40">
        <f t="shared" si="14"/>
        <v>0.52946759259259257</v>
      </c>
      <c r="E21" s="40">
        <f t="shared" si="14"/>
        <v>0.61280092592592583</v>
      </c>
      <c r="F21" s="41">
        <v>0.9</v>
      </c>
      <c r="G21" s="41">
        <v>5</v>
      </c>
      <c r="H21" s="46" t="s">
        <v>53</v>
      </c>
      <c r="I21" s="40">
        <f t="shared" ref="I21:M21" si="15">I22+TIME(0,0,(3600*($O22-$O21)/(INDEX($T$5:$AB$6,MATCH(I$15,$S$5:$S$6,0),MATCH(CONCATENATE($P22,$Q22),$T$4:$AB$4,0)))+$T$8))</f>
        <v>0.31351851851851853</v>
      </c>
      <c r="J21" s="40">
        <f t="shared" si="15"/>
        <v>0.35518518518518521</v>
      </c>
      <c r="K21" s="40">
        <f t="shared" si="15"/>
        <v>0.44893518518518521</v>
      </c>
      <c r="L21" s="40">
        <f t="shared" si="15"/>
        <v>0.53226851851851853</v>
      </c>
      <c r="M21" s="42">
        <f t="shared" si="15"/>
        <v>0.63643518518518516</v>
      </c>
      <c r="O21" s="5">
        <f t="shared" si="3"/>
        <v>6.4</v>
      </c>
      <c r="P21" s="43" t="s">
        <v>54</v>
      </c>
      <c r="Q21" s="43" t="s">
        <v>49</v>
      </c>
      <c r="R21" s="44">
        <f t="shared" ref="R21:S21" si="16">TIME(0,0,(3600*($O21-$O20)/(INDEX($T$5:$AB$6,MATCH(R$15,$S$5:$S$6,0),MATCH((CONCATENATE($P21,$Q21)),$T$4:$AB$4,0)))))</f>
        <v>7.407407407407407E-4</v>
      </c>
      <c r="S21" s="44">
        <f t="shared" si="16"/>
        <v>9.3750000000000007E-4</v>
      </c>
      <c r="T21" s="1"/>
      <c r="U21" s="45"/>
      <c r="V21" s="1"/>
      <c r="W21" s="1"/>
    </row>
    <row r="22" spans="1:23" ht="13.5" customHeight="1" x14ac:dyDescent="0.3">
      <c r="A22" s="39">
        <f t="shared" ref="A22:E22" si="17">A21+TIME(0,0,(3600*($O22-$O21)/(INDEX($T$5:$AB$6,MATCH(A$15,$S$5:$S$6,0),MATCH(CONCATENATE($P22,$Q22),$T$4:$AB$4,0)))+$T$8))</f>
        <v>0.29090277777777779</v>
      </c>
      <c r="B22" s="40">
        <f t="shared" si="17"/>
        <v>0.35340277777777779</v>
      </c>
      <c r="C22" s="40">
        <f t="shared" si="17"/>
        <v>0.44715277777777779</v>
      </c>
      <c r="D22" s="40">
        <f t="shared" si="17"/>
        <v>0.5304861111111111</v>
      </c>
      <c r="E22" s="40">
        <f t="shared" si="17"/>
        <v>0.61381944444444436</v>
      </c>
      <c r="F22" s="41">
        <v>0.6</v>
      </c>
      <c r="G22" s="41">
        <v>6</v>
      </c>
      <c r="H22" s="46" t="s">
        <v>55</v>
      </c>
      <c r="I22" s="47">
        <v>0.3125</v>
      </c>
      <c r="J22" s="47">
        <v>0.35416666666666669</v>
      </c>
      <c r="K22" s="47">
        <v>0.44791666666666669</v>
      </c>
      <c r="L22" s="47">
        <v>0.53125</v>
      </c>
      <c r="M22" s="48">
        <v>0.63541666666666663</v>
      </c>
      <c r="O22" s="5">
        <f t="shared" si="3"/>
        <v>7</v>
      </c>
      <c r="P22" s="43" t="s">
        <v>54</v>
      </c>
      <c r="Q22" s="43" t="s">
        <v>49</v>
      </c>
      <c r="R22" s="44">
        <f t="shared" ref="R22:S22" si="18">TIME(0,0,(3600*($O22-$O21)/(INDEX($T$5:$AB$6,MATCH(R$15,$S$5:$S$6,0),MATCH((CONCATENATE($P22,$Q22)),$T$4:$AB$4,0)))))</f>
        <v>4.9768518518518521E-4</v>
      </c>
      <c r="S22" s="44">
        <f t="shared" si="18"/>
        <v>6.2500000000000001E-4</v>
      </c>
      <c r="T22" s="1"/>
      <c r="U22" s="45"/>
      <c r="V22" s="1"/>
      <c r="W22" s="1"/>
    </row>
    <row r="23" spans="1:23" ht="13.5" customHeight="1" x14ac:dyDescent="0.3">
      <c r="A23" s="39"/>
      <c r="B23" s="40"/>
      <c r="C23" s="40"/>
      <c r="D23" s="40"/>
      <c r="E23" s="40"/>
      <c r="F23" s="41"/>
      <c r="G23" s="41"/>
      <c r="H23" s="46"/>
      <c r="I23" s="40"/>
      <c r="J23" s="40"/>
      <c r="K23" s="40"/>
      <c r="L23" s="40"/>
      <c r="M23" s="42"/>
      <c r="R23" s="44"/>
      <c r="S23" s="44"/>
      <c r="T23" s="1"/>
      <c r="U23" s="45"/>
      <c r="V23" s="1"/>
      <c r="W23" s="1"/>
    </row>
    <row r="24" spans="1:23" ht="13.5" customHeight="1" x14ac:dyDescent="0.25">
      <c r="A24" s="49" t="s">
        <v>56</v>
      </c>
      <c r="B24" s="50" t="s">
        <v>57</v>
      </c>
      <c r="C24" s="50" t="s">
        <v>56</v>
      </c>
      <c r="D24" s="50" t="s">
        <v>56</v>
      </c>
      <c r="E24" s="50" t="s">
        <v>57</v>
      </c>
      <c r="F24" s="50"/>
      <c r="G24" s="50"/>
      <c r="H24" s="51"/>
      <c r="I24" s="52" t="s">
        <v>56</v>
      </c>
      <c r="J24" s="52" t="s">
        <v>57</v>
      </c>
      <c r="K24" s="52" t="s">
        <v>56</v>
      </c>
      <c r="L24" s="52" t="s">
        <v>56</v>
      </c>
      <c r="M24" s="53" t="s">
        <v>57</v>
      </c>
    </row>
    <row r="25" spans="1:23" ht="13.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23" ht="13.5" customHeight="1" x14ac:dyDescent="0.25">
      <c r="A26" s="68" t="s">
        <v>30</v>
      </c>
      <c r="B26" s="69"/>
      <c r="C26" s="69"/>
      <c r="D26" s="69"/>
      <c r="E26" s="69"/>
      <c r="F26" s="15" t="s">
        <v>31</v>
      </c>
      <c r="G26" s="16" t="s">
        <v>32</v>
      </c>
      <c r="H26" s="16" t="s">
        <v>33</v>
      </c>
      <c r="I26" s="70" t="s">
        <v>34</v>
      </c>
      <c r="J26" s="71"/>
      <c r="K26" s="71"/>
      <c r="L26" s="71"/>
      <c r="M26" s="72"/>
    </row>
    <row r="27" spans="1:23" ht="13.5" customHeight="1" x14ac:dyDescent="0.25">
      <c r="A27" s="70" t="s">
        <v>35</v>
      </c>
      <c r="B27" s="71"/>
      <c r="C27" s="71"/>
      <c r="D27" s="71"/>
      <c r="E27" s="72"/>
      <c r="F27" s="18"/>
      <c r="G27" s="19" t="s">
        <v>36</v>
      </c>
      <c r="H27" s="20" t="s">
        <v>37</v>
      </c>
      <c r="I27" s="70" t="s">
        <v>35</v>
      </c>
      <c r="J27" s="71"/>
      <c r="K27" s="71"/>
      <c r="L27" s="71"/>
      <c r="M27" s="72"/>
    </row>
    <row r="28" spans="1:23" ht="13.5" customHeight="1" x14ac:dyDescent="0.25">
      <c r="A28" s="21" t="s">
        <v>58</v>
      </c>
      <c r="B28" s="22" t="s">
        <v>59</v>
      </c>
      <c r="C28" s="22"/>
      <c r="D28" s="22"/>
      <c r="E28" s="22"/>
      <c r="F28" s="23"/>
      <c r="G28" s="23"/>
      <c r="H28" s="22"/>
      <c r="I28" s="22" t="s">
        <v>58</v>
      </c>
      <c r="J28" s="22" t="s">
        <v>59</v>
      </c>
      <c r="K28" s="22"/>
      <c r="L28" s="22"/>
      <c r="M28" s="24"/>
    </row>
    <row r="29" spans="1:23" ht="13.5" customHeight="1" x14ac:dyDescent="0.25">
      <c r="A29" s="26" t="s">
        <v>20</v>
      </c>
      <c r="B29" s="27" t="s">
        <v>20</v>
      </c>
      <c r="C29" s="27"/>
      <c r="D29" s="27"/>
      <c r="E29" s="27"/>
      <c r="F29" s="28"/>
      <c r="G29" s="28"/>
      <c r="H29" s="29"/>
      <c r="I29" s="27" t="s">
        <v>20</v>
      </c>
      <c r="J29" s="27" t="s">
        <v>20</v>
      </c>
      <c r="K29" s="27"/>
      <c r="L29" s="27"/>
      <c r="M29" s="30"/>
    </row>
    <row r="30" spans="1:23" ht="13.5" customHeight="1" x14ac:dyDescent="0.25">
      <c r="A30" s="31">
        <v>0.66666666666666663</v>
      </c>
      <c r="B30" s="32">
        <v>0.79166666666666663</v>
      </c>
      <c r="C30" s="54"/>
      <c r="D30" s="54"/>
      <c r="E30" s="54"/>
      <c r="F30" s="33">
        <v>0</v>
      </c>
      <c r="G30" s="33">
        <v>0</v>
      </c>
      <c r="H30" s="34" t="s">
        <v>47</v>
      </c>
      <c r="I30" s="35">
        <f t="shared" ref="I30:J30" si="19">I31+TIME(0,0,(3600*($O17-$O16)/(INDEX($T$5:$AB$6,MATCH(I$29,$S$5:$S$6,0),MATCH(CONCATENATE($P17,$Q17),$T$4:$AB$4,0)))+$T$8))</f>
        <v>0.70756944444444436</v>
      </c>
      <c r="J30" s="35">
        <f t="shared" si="19"/>
        <v>0.8117361111111111</v>
      </c>
      <c r="K30" s="55"/>
      <c r="L30" s="55"/>
      <c r="M30" s="56"/>
    </row>
    <row r="31" spans="1:23" ht="13.5" customHeight="1" x14ac:dyDescent="0.25">
      <c r="A31" s="39">
        <f t="shared" ref="A31:B31" si="20">A30+TIME(0,0,(3600*($O17-$O16)/(INDEX($T$5:$AB$6,MATCH(A$29,$S$5:$S$6,0),MATCH(CONCATENATE($P17,$Q17),$T$4:$AB$4,0)))+$T$8))</f>
        <v>0.66841435185185183</v>
      </c>
      <c r="B31" s="40">
        <f t="shared" si="20"/>
        <v>0.79341435185185183</v>
      </c>
      <c r="C31" s="57"/>
      <c r="D31" s="57"/>
      <c r="E31" s="57"/>
      <c r="F31" s="41">
        <v>1.3</v>
      </c>
      <c r="G31" s="41">
        <v>1</v>
      </c>
      <c r="H31" s="41" t="s">
        <v>48</v>
      </c>
      <c r="I31" s="40">
        <f t="shared" ref="I31:J31" si="21">I32+TIME(0,0,(3600*($O18-$O17)/(INDEX($T$5:$AB$6,MATCH(I$29,$S$5:$S$6,0),MATCH(CONCATENATE($P18,$Q18),$T$4:$AB$4,0)))+$T$8))</f>
        <v>0.70582175925925916</v>
      </c>
      <c r="J31" s="40">
        <f t="shared" si="21"/>
        <v>0.8099884259259259</v>
      </c>
      <c r="K31" s="57"/>
      <c r="L31" s="57"/>
      <c r="M31" s="58"/>
    </row>
    <row r="32" spans="1:23" ht="13.5" customHeight="1" x14ac:dyDescent="0.25">
      <c r="A32" s="39">
        <f t="shared" ref="A32:B32" si="22">A31+TIME(0,0,(3600*($O18-$O17)/(INDEX($T$5:$AB$6,MATCH(A$29,$S$5:$S$6,0),MATCH(CONCATENATE($P18,$Q18),$T$4:$AB$4,0)))+$T$8))</f>
        <v>0.66964120370370372</v>
      </c>
      <c r="B32" s="40">
        <f t="shared" si="22"/>
        <v>0.79464120370370372</v>
      </c>
      <c r="C32" s="57"/>
      <c r="D32" s="57"/>
      <c r="E32" s="57"/>
      <c r="F32" s="41">
        <v>0.8</v>
      </c>
      <c r="G32" s="41">
        <v>2</v>
      </c>
      <c r="H32" s="46" t="s">
        <v>50</v>
      </c>
      <c r="I32" s="40">
        <f t="shared" ref="I32:J32" si="23">I33+TIME(0,0,(3600*($O19-$O18)/(INDEX($T$5:$AB$6,MATCH(I$29,$S$5:$S$6,0),MATCH(CONCATENATE($P19,$Q19),$T$4:$AB$4,0)))+$T$8))</f>
        <v>0.70459490740740727</v>
      </c>
      <c r="J32" s="40">
        <f t="shared" si="23"/>
        <v>0.80876157407407401</v>
      </c>
      <c r="K32" s="57"/>
      <c r="L32" s="57"/>
      <c r="M32" s="58"/>
    </row>
    <row r="33" spans="1:28" ht="13.5" customHeight="1" x14ac:dyDescent="0.25">
      <c r="A33" s="39">
        <f t="shared" ref="A33:B33" si="24">A32+TIME(0,0,(3600*($O19-$O18)/(INDEX($T$5:$AB$6,MATCH(A$29,$S$5:$S$6,0),MATCH(CONCATENATE($P19,$Q19),$T$4:$AB$4,0)))+$T$8))</f>
        <v>0.67170138888888886</v>
      </c>
      <c r="B33" s="40">
        <f t="shared" si="24"/>
        <v>0.79670138888888886</v>
      </c>
      <c r="C33" s="57"/>
      <c r="D33" s="57"/>
      <c r="E33" s="57"/>
      <c r="F33" s="41">
        <v>1.6</v>
      </c>
      <c r="G33" s="41">
        <v>3</v>
      </c>
      <c r="H33" s="46" t="s">
        <v>51</v>
      </c>
      <c r="I33" s="40">
        <f t="shared" ref="I33:J33" si="25">I34+TIME(0,0,(3600*($O20-$O19)/(INDEX($T$5:$AB$6,MATCH(I$29,$S$5:$S$6,0),MATCH(CONCATENATE($P20,$Q20),$T$4:$AB$4,0)))+$T$8))</f>
        <v>0.70253472222222213</v>
      </c>
      <c r="J33" s="40">
        <f t="shared" si="25"/>
        <v>0.80670138888888887</v>
      </c>
      <c r="K33" s="57"/>
      <c r="L33" s="57"/>
      <c r="M33" s="58"/>
    </row>
    <row r="34" spans="1:28" ht="13.5" customHeight="1" x14ac:dyDescent="0.25">
      <c r="A34" s="39">
        <f t="shared" ref="A34:B34" si="26">A33+TIME(0,0,(3600*($O20-$O19)/(INDEX($T$5:$AB$6,MATCH(A$29,$S$5:$S$6,0),MATCH(CONCATENATE($P20,$Q20),$T$4:$AB$4,0)))+$T$8))</f>
        <v>0.67396990740740736</v>
      </c>
      <c r="B34" s="40">
        <f t="shared" si="26"/>
        <v>0.79896990740740736</v>
      </c>
      <c r="C34" s="57"/>
      <c r="D34" s="57"/>
      <c r="E34" s="57"/>
      <c r="F34" s="41">
        <v>1.8</v>
      </c>
      <c r="G34" s="41">
        <v>4</v>
      </c>
      <c r="H34" s="46" t="s">
        <v>52</v>
      </c>
      <c r="I34" s="40">
        <f t="shared" ref="I34:J34" si="27">I35+TIME(0,0,(3600*($O21-$O20)/(INDEX($T$5:$AB$6,MATCH(I$29,$S$5:$S$6,0),MATCH(CONCATENATE($P21,$Q21),$T$4:$AB$4,0)))+$T$8))</f>
        <v>0.70026620370370363</v>
      </c>
      <c r="J34" s="40">
        <f t="shared" si="27"/>
        <v>0.80443287037037037</v>
      </c>
      <c r="K34" s="57"/>
      <c r="L34" s="57"/>
      <c r="M34" s="58"/>
    </row>
    <row r="35" spans="1:28" ht="13.5" customHeight="1" x14ac:dyDescent="0.25">
      <c r="A35" s="39">
        <f t="shared" ref="A35:B35" si="28">A34+TIME(0,0,(3600*($O21-$O20)/(INDEX($T$5:$AB$6,MATCH(A$29,$S$5:$S$6,0),MATCH(CONCATENATE($P21,$Q21),$T$4:$AB$4,0)))+$T$8))</f>
        <v>0.67530092592592583</v>
      </c>
      <c r="B35" s="40">
        <f t="shared" si="28"/>
        <v>0.80030092592592583</v>
      </c>
      <c r="C35" s="57"/>
      <c r="D35" s="57"/>
      <c r="E35" s="57"/>
      <c r="F35" s="41">
        <v>0.9</v>
      </c>
      <c r="G35" s="41">
        <v>5</v>
      </c>
      <c r="H35" s="46" t="s">
        <v>53</v>
      </c>
      <c r="I35" s="40">
        <f t="shared" ref="I35:J35" si="29">I36+TIME(0,0,(3600*($O22-$O21)/(INDEX($T$5:$AB$6,MATCH(I$29,$S$5:$S$6,0),MATCH(CONCATENATE($P22,$Q22),$T$4:$AB$4,0)))+$T$8))</f>
        <v>0.69893518518518516</v>
      </c>
      <c r="J35" s="40">
        <f t="shared" si="29"/>
        <v>0.8031018518518519</v>
      </c>
      <c r="K35" s="57"/>
      <c r="L35" s="57"/>
      <c r="M35" s="58"/>
    </row>
    <row r="36" spans="1:28" ht="13.5" customHeight="1" x14ac:dyDescent="0.25">
      <c r="A36" s="39">
        <f t="shared" ref="A36:B36" si="30">A35+TIME(0,0,(3600*($O22-$O21)/(INDEX($T$5:$AB$6,MATCH(A$29,$S$5:$S$6,0),MATCH(CONCATENATE($P22,$Q22),$T$4:$AB$4,0)))+$T$8))</f>
        <v>0.67631944444444436</v>
      </c>
      <c r="B36" s="40">
        <f t="shared" si="30"/>
        <v>0.80131944444444436</v>
      </c>
      <c r="C36" s="57"/>
      <c r="D36" s="57"/>
      <c r="E36" s="57"/>
      <c r="F36" s="41">
        <v>0.6</v>
      </c>
      <c r="G36" s="41">
        <v>6</v>
      </c>
      <c r="H36" s="46" t="s">
        <v>55</v>
      </c>
      <c r="I36" s="47">
        <v>0.69791666666666663</v>
      </c>
      <c r="J36" s="47">
        <v>0.80208333333333337</v>
      </c>
      <c r="K36" s="59"/>
      <c r="L36" s="59"/>
      <c r="M36" s="60"/>
    </row>
    <row r="37" spans="1:28" ht="13.5" customHeight="1" x14ac:dyDescent="0.25">
      <c r="A37" s="39"/>
      <c r="B37" s="40"/>
      <c r="C37" s="57"/>
      <c r="D37" s="57"/>
      <c r="E37" s="57"/>
      <c r="F37" s="46"/>
      <c r="G37" s="41"/>
      <c r="H37" s="46"/>
      <c r="I37" s="40"/>
      <c r="J37" s="40"/>
      <c r="K37" s="57"/>
      <c r="L37" s="57"/>
      <c r="M37" s="58"/>
    </row>
    <row r="38" spans="1:28" ht="13.5" customHeight="1" x14ac:dyDescent="0.25">
      <c r="A38" s="49" t="s">
        <v>56</v>
      </c>
      <c r="B38" s="50" t="s">
        <v>56</v>
      </c>
      <c r="C38" s="50"/>
      <c r="D38" s="50"/>
      <c r="E38" s="50"/>
      <c r="F38" s="51"/>
      <c r="G38" s="50"/>
      <c r="H38" s="51"/>
      <c r="I38" s="52" t="s">
        <v>56</v>
      </c>
      <c r="J38" s="50" t="s">
        <v>56</v>
      </c>
      <c r="K38" s="52"/>
      <c r="L38" s="52"/>
      <c r="M38" s="53"/>
    </row>
    <row r="39" spans="1:28" ht="13.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8" ht="13.5" customHeight="1" x14ac:dyDescent="0.3">
      <c r="I40" s="5" t="s">
        <v>60</v>
      </c>
    </row>
    <row r="41" spans="1:28" ht="13.5" customHeight="1" x14ac:dyDescent="0.25"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/>
    <row r="43" spans="1:28" ht="13.5" customHeight="1" x14ac:dyDescent="0.25"/>
    <row r="44" spans="1:28" ht="13.5" customHeight="1" x14ac:dyDescent="0.25"/>
    <row r="45" spans="1:28" ht="13.5" customHeight="1" x14ac:dyDescent="0.25"/>
    <row r="46" spans="1:28" ht="13.5" customHeight="1" x14ac:dyDescent="0.25"/>
    <row r="47" spans="1:28" ht="19.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28" ht="12.75" customHeight="1" x14ac:dyDescent="0.25"/>
    <row r="49" spans="1:10" ht="12.75" customHeight="1" x14ac:dyDescent="0.25"/>
    <row r="50" spans="1:10" ht="12.75" customHeight="1" x14ac:dyDescent="0.25"/>
    <row r="51" spans="1:10" ht="12.75" customHeight="1" x14ac:dyDescent="0.3">
      <c r="A51" s="61"/>
      <c r="B51" s="61"/>
      <c r="C51" s="61"/>
      <c r="D51" s="61"/>
      <c r="E51" s="61"/>
      <c r="F51" s="61"/>
      <c r="G51" s="61"/>
      <c r="H51" s="61"/>
    </row>
    <row r="52" spans="1:10" ht="12.75" customHeight="1" x14ac:dyDescent="0.25">
      <c r="B52" s="62"/>
      <c r="C52" s="62"/>
      <c r="D52" s="62"/>
      <c r="E52" s="62"/>
      <c r="F52" s="62"/>
      <c r="G52" s="62"/>
    </row>
    <row r="53" spans="1:10" ht="12.75" customHeight="1" x14ac:dyDescent="0.25">
      <c r="B53" s="62"/>
      <c r="C53" s="62"/>
      <c r="D53" s="62"/>
      <c r="E53" s="62"/>
      <c r="F53" s="62"/>
      <c r="G53" s="62"/>
    </row>
    <row r="54" spans="1:10" ht="12.75" customHeight="1" x14ac:dyDescent="0.25">
      <c r="B54" s="62"/>
      <c r="C54" s="62"/>
      <c r="D54" s="62"/>
      <c r="E54" s="62"/>
      <c r="F54" s="62"/>
    </row>
    <row r="55" spans="1:10" ht="12.75" customHeight="1" x14ac:dyDescent="0.25">
      <c r="B55" s="62"/>
    </row>
    <row r="56" spans="1:10" ht="12.75" customHeight="1" x14ac:dyDescent="0.25">
      <c r="B56" s="62"/>
    </row>
    <row r="57" spans="1:10" ht="12.75" customHeight="1" x14ac:dyDescent="0.25">
      <c r="B57" s="62"/>
    </row>
    <row r="58" spans="1:10" ht="12.75" customHeight="1" x14ac:dyDescent="0.25">
      <c r="B58" s="62"/>
    </row>
    <row r="59" spans="1:10" ht="12.75" customHeight="1" x14ac:dyDescent="0.3">
      <c r="A59" s="61"/>
      <c r="B59" s="61"/>
      <c r="C59" s="61"/>
      <c r="D59" s="61"/>
      <c r="E59" s="61"/>
      <c r="F59" s="61"/>
      <c r="G59" s="61"/>
      <c r="H59" s="61"/>
      <c r="I59" s="61"/>
      <c r="J59" s="61"/>
    </row>
    <row r="60" spans="1:10" ht="12.75" customHeight="1" x14ac:dyDescent="0.3">
      <c r="A60" s="61"/>
    </row>
    <row r="61" spans="1:10" ht="16.5" customHeight="1" x14ac:dyDescent="0.25"/>
    <row r="62" spans="1:10" ht="16.5" customHeight="1" x14ac:dyDescent="0.25"/>
    <row r="63" spans="1:10" ht="16.5" customHeight="1" x14ac:dyDescent="0.25"/>
    <row r="64" spans="1:10" ht="16.5" customHeight="1" x14ac:dyDescent="0.25"/>
    <row r="65" ht="16.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</sheetData>
  <mergeCells count="12">
    <mergeCell ref="A13:E13"/>
    <mergeCell ref="A26:E26"/>
    <mergeCell ref="I26:M26"/>
    <mergeCell ref="A27:E27"/>
    <mergeCell ref="I27:M27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2022-10-13T13:48:25Z</dcterms:modified>
</cp:coreProperties>
</file>